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8-2020 ПРОЕКТ бюджета КМР\Проект бюджета 2018-2020\Пояснительная записка\"/>
    </mc:Choice>
  </mc:AlternateContent>
  <bookViews>
    <workbookView xWindow="0" yWindow="60" windowWidth="22980" windowHeight="9264"/>
  </bookViews>
  <sheets>
    <sheet name="Район срав. анализ " sheetId="1" r:id="rId1"/>
  </sheets>
  <calcPr calcId="152511"/>
</workbook>
</file>

<file path=xl/calcChain.xml><?xml version="1.0" encoding="utf-8"?>
<calcChain xmlns="http://schemas.openxmlformats.org/spreadsheetml/2006/main">
  <c r="H34" i="1" l="1"/>
  <c r="H33" i="1"/>
  <c r="H32" i="1"/>
  <c r="H31" i="1"/>
  <c r="H30" i="1"/>
  <c r="G29" i="1"/>
  <c r="F29" i="1"/>
  <c r="H29" i="1" s="1"/>
  <c r="H28" i="1"/>
  <c r="H27" i="1"/>
  <c r="G26" i="1"/>
  <c r="F26" i="1"/>
  <c r="H26" i="1" s="1"/>
  <c r="H25" i="1"/>
  <c r="H24" i="1"/>
  <c r="H23" i="1"/>
  <c r="H22" i="1"/>
  <c r="G21" i="1"/>
  <c r="F21" i="1"/>
  <c r="F19" i="1" s="1"/>
  <c r="F18" i="1" s="1"/>
  <c r="H20" i="1"/>
  <c r="E18" i="1"/>
  <c r="H17" i="1"/>
  <c r="H16" i="1"/>
  <c r="H15" i="1"/>
  <c r="H14" i="1"/>
  <c r="H13" i="1"/>
  <c r="G12" i="1"/>
  <c r="H12" i="1" s="1"/>
  <c r="F12" i="1"/>
  <c r="E12" i="1"/>
  <c r="E7" i="1" s="1"/>
  <c r="E6" i="1" s="1"/>
  <c r="E35" i="1" s="1"/>
  <c r="H11" i="1"/>
  <c r="G10" i="1"/>
  <c r="H10" i="1" s="1"/>
  <c r="F10" i="1"/>
  <c r="H9" i="1"/>
  <c r="G8" i="1"/>
  <c r="F8" i="1"/>
  <c r="F7" i="1"/>
  <c r="F6" i="1" l="1"/>
  <c r="F35" i="1" s="1"/>
  <c r="G7" i="1"/>
  <c r="H7" i="1" s="1"/>
  <c r="H21" i="1"/>
  <c r="H8" i="1"/>
  <c r="G19" i="1"/>
  <c r="G18" i="1" l="1"/>
  <c r="H19" i="1"/>
  <c r="H18" i="1" l="1"/>
  <c r="G6" i="1"/>
  <c r="H6" i="1" l="1"/>
  <c r="G35" i="1"/>
  <c r="H35" i="1" l="1"/>
  <c r="I34" i="1"/>
  <c r="I28" i="1"/>
  <c r="I29" i="1"/>
  <c r="I10" i="1"/>
  <c r="I7" i="1"/>
  <c r="I12" i="1"/>
  <c r="I19" i="1"/>
  <c r="I18" i="1"/>
  <c r="I6" i="1"/>
</calcChain>
</file>

<file path=xl/sharedStrings.xml><?xml version="1.0" encoding="utf-8"?>
<sst xmlns="http://schemas.openxmlformats.org/spreadsheetml/2006/main" count="63" uniqueCount="63">
  <si>
    <t>Сравнительный анализ поступления доходов в  бюджет                                                                      Кировского муниципального района Ленинградской области   в 2017-2018 гг.</t>
  </si>
  <si>
    <t>КБК</t>
  </si>
  <si>
    <t>Наименование доходов</t>
  </si>
  <si>
    <t>План 2013</t>
  </si>
  <si>
    <t>Ожидаемое поступление в 2017 г. (тыс.руб)</t>
  </si>
  <si>
    <t>Прогноз               на 2018 г. (тыс.руб.)</t>
  </si>
  <si>
    <t>Темп роста к ожидаемому исполнению</t>
  </si>
  <si>
    <t>Доля</t>
  </si>
  <si>
    <t>1 00 00000 00 0000 000</t>
  </si>
  <si>
    <t>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</si>
  <si>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</si>
  <si>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</si>
  <si>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</si>
  <si>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</si>
  <si>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</si>
  <si>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</si>
  <si>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</si>
  <si>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</si>
  <si>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</si>
  <si>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</si>
  <si>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</si>
  <si>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</si>
  <si>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</si>
  <si>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</si>
  <si>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</si>
  <si>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</si>
  <si>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</si>
  <si>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</si>
  <si>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</si>
  <si>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</si>
  <si>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</si>
  <si>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</si>
  <si>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</si>
  <si>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</si>
  <si>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</si>
  <si>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</si>
  <si>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1 11 05000 00 0000 120</t>
  </si>
  <si>
    <t>Доходы от сдачи в аренду имущества, находящегося в государственной и муниципальной собственности, в т.ч.:</t>
  </si>
  <si>
    <t>аренда земли</t>
  </si>
  <si>
    <t>аренда имущества</t>
  </si>
  <si>
    <t>1 11 07000 00 0000 120</t>
  </si>
  <si>
    <t>Платежи от государственных и муниципальных предприятий</t>
  </si>
  <si>
    <t>1 11 09000 00 0000 120</t>
  </si>
  <si>
    <t>Прочие доходы от использования имущества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</si>
  <si>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</si>
  <si>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</si>
  <si>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</si>
  <si>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</si>
  <si>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</si>
  <si>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</si>
  <si>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</si>
  <si>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</si>
  <si>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</si>
  <si>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гос. и муниципальной собственности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</si>
  <si>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</si>
  <si>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</si>
  <si>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</si>
  <si>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</si>
  <si>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</si>
  <si>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</si>
  <si>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</si>
  <si>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</si>
  <si>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Всего 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</si>
</sst>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4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/>
    <xf numFmtId="164" fontId="2" fillId="0" borderId="0" xfId="0" applyNumberFormat="1" applyFont="1"/>
    <xf numFmtId="2" fontId="2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/>
    </xf>
    <xf numFmtId="0" fontId="7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7" fillId="0" borderId="0" xfId="0" applyFont="1"/>
    <xf numFmtId="164" fontId="2" fillId="0" borderId="5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wrapText="1"/>
    </xf>
    <xf numFmtId="164" fontId="1" fillId="0" borderId="4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zoomScaleNormal="100" workbookViewId="0">
      <selection activeCell="G47" sqref="G47"/>
    </sheetView>
  </sheetViews>
  <sheetFormatPr defaultColWidth="9" defaultRowHeight="13.2" x14ac:dyDescent="0.25"/>
  <cols>
    <col min="1" max="1" width="20.33203125" style="1" customWidth="1"/>
    <col min="2" max="3" width="9" style="1"/>
    <col min="4" max="4" width="23.21875" style="1" customWidth="1"/>
    <col min="5" max="5" width="14.33203125" style="1" hidden="1" customWidth="1"/>
    <col min="6" max="6" width="14.109375" style="1" customWidth="1"/>
    <col min="7" max="7" width="13.5546875" style="1" customWidth="1"/>
    <col min="8" max="8" width="13.109375" style="1" customWidth="1"/>
    <col min="9" max="9" width="8.88671875" style="1" hidden="1" customWidth="1"/>
    <col min="10" max="16384" width="9" style="1"/>
  </cols>
  <sheetData>
    <row r="1" spans="1:10" ht="52.8" customHeight="1" x14ac:dyDescent="0.3">
      <c r="A1" s="54" t="s">
        <v>0</v>
      </c>
      <c r="B1" s="54"/>
      <c r="C1" s="54"/>
      <c r="D1" s="54"/>
      <c r="E1" s="54"/>
      <c r="F1" s="54"/>
      <c r="G1" s="54"/>
      <c r="H1" s="54"/>
    </row>
    <row r="2" spans="1:10" ht="21.6" customHeight="1" x14ac:dyDescent="0.25">
      <c r="A2" s="55"/>
      <c r="B2" s="55"/>
      <c r="C2" s="55"/>
      <c r="D2" s="55"/>
      <c r="E2" s="55"/>
      <c r="F2" s="55"/>
      <c r="G2" s="55"/>
      <c r="H2" s="55"/>
    </row>
    <row r="3" spans="1:10" ht="0.9" hidden="1" customHeight="1" x14ac:dyDescent="0.25">
      <c r="A3" s="55"/>
      <c r="B3" s="55"/>
      <c r="C3" s="55"/>
      <c r="D3" s="55"/>
      <c r="E3" s="55"/>
      <c r="F3" s="55"/>
      <c r="G3" s="55"/>
      <c r="H3" s="55"/>
    </row>
    <row r="4" spans="1:10" ht="0.9" hidden="1" customHeight="1" x14ac:dyDescent="0.25">
      <c r="A4" s="2"/>
      <c r="B4" s="2"/>
      <c r="C4" s="2"/>
      <c r="D4" s="2"/>
      <c r="E4" s="2"/>
      <c r="F4" s="2"/>
      <c r="G4" s="2"/>
      <c r="H4" s="2"/>
    </row>
    <row r="5" spans="1:10" ht="54.75" customHeight="1" x14ac:dyDescent="0.25">
      <c r="A5" s="3" t="s">
        <v>1</v>
      </c>
      <c r="B5" s="56" t="s">
        <v>2</v>
      </c>
      <c r="C5" s="57"/>
      <c r="D5" s="58"/>
      <c r="E5" s="4" t="s">
        <v>3</v>
      </c>
      <c r="F5" s="5" t="s">
        <v>4</v>
      </c>
      <c r="G5" s="5" t="s">
        <v>5</v>
      </c>
      <c r="H5" s="6" t="s">
        <v>6</v>
      </c>
      <c r="I5" s="7" t="s">
        <v>7</v>
      </c>
    </row>
    <row r="6" spans="1:10" x14ac:dyDescent="0.25">
      <c r="A6" s="8" t="s">
        <v>8</v>
      </c>
      <c r="B6" s="56" t="s">
        <v>9</v>
      </c>
      <c r="C6" s="57"/>
      <c r="D6" s="58"/>
      <c r="E6" s="9" t="e">
        <f>E7+E18</f>
        <v>#REF!</v>
      </c>
      <c r="F6" s="10">
        <f>F7+F18</f>
        <v>846532.4</v>
      </c>
      <c r="G6" s="10">
        <f>G7+G18</f>
        <v>889442.2</v>
      </c>
      <c r="H6" s="7">
        <f t="shared" ref="H6:H35" si="0">G6/F6</f>
        <v>1.0506889045239143</v>
      </c>
      <c r="I6" s="11">
        <f>G6*100/G35</f>
        <v>37.678556919583947</v>
      </c>
      <c r="J6" s="12"/>
    </row>
    <row r="7" spans="1:10" x14ac:dyDescent="0.25">
      <c r="A7" s="8"/>
      <c r="B7" s="56" t="s">
        <v>10</v>
      </c>
      <c r="C7" s="57"/>
      <c r="D7" s="58"/>
      <c r="E7" s="9" t="e">
        <f>E8+E10+E12+E17+#REF!</f>
        <v>#REF!</v>
      </c>
      <c r="F7" s="10">
        <f>F8+F12+F17+F10</f>
        <v>673854.4</v>
      </c>
      <c r="G7" s="10">
        <f>G8+G12+G17+G10</f>
        <v>713153.5</v>
      </c>
      <c r="H7" s="7">
        <f t="shared" si="0"/>
        <v>1.0583198685057187</v>
      </c>
      <c r="I7" s="11">
        <f>G7*100/G35</f>
        <v>30.210613733135794</v>
      </c>
    </row>
    <row r="8" spans="1:10" ht="17.399999999999999" customHeight="1" x14ac:dyDescent="0.25">
      <c r="A8" s="8" t="s">
        <v>11</v>
      </c>
      <c r="B8" s="59" t="s">
        <v>12</v>
      </c>
      <c r="C8" s="60"/>
      <c r="D8" s="61"/>
      <c r="E8" s="9">
        <v>420911</v>
      </c>
      <c r="F8" s="10">
        <f>F9</f>
        <v>510833.5</v>
      </c>
      <c r="G8" s="10">
        <f>G9</f>
        <v>546575</v>
      </c>
      <c r="H8" s="13">
        <f t="shared" si="0"/>
        <v>1.0699670244805792</v>
      </c>
      <c r="I8" s="11"/>
    </row>
    <row r="9" spans="1:10" ht="22.8" customHeight="1" x14ac:dyDescent="0.25">
      <c r="A9" s="14" t="s">
        <v>13</v>
      </c>
      <c r="B9" s="15" t="s">
        <v>14</v>
      </c>
      <c r="C9" s="15"/>
      <c r="D9" s="15"/>
      <c r="E9" s="16">
        <v>420911</v>
      </c>
      <c r="F9" s="16">
        <v>510833.5</v>
      </c>
      <c r="G9" s="16">
        <v>546575</v>
      </c>
      <c r="H9" s="13">
        <f t="shared" si="0"/>
        <v>1.0699670244805792</v>
      </c>
      <c r="I9" s="11"/>
    </row>
    <row r="10" spans="1:10" ht="30.6" customHeight="1" x14ac:dyDescent="0.25">
      <c r="A10" s="8" t="s">
        <v>15</v>
      </c>
      <c r="B10" s="33" t="s">
        <v>16</v>
      </c>
      <c r="C10" s="34"/>
      <c r="D10" s="35"/>
      <c r="E10" s="17">
        <v>0</v>
      </c>
      <c r="F10" s="10">
        <f>F11</f>
        <v>4459.3</v>
      </c>
      <c r="G10" s="10">
        <f>G11</f>
        <v>2699.8</v>
      </c>
      <c r="H10" s="13">
        <f t="shared" si="0"/>
        <v>0.60543134572690782</v>
      </c>
      <c r="I10" s="11">
        <f>G10*100/G35</f>
        <v>0.11436894715754745</v>
      </c>
    </row>
    <row r="11" spans="1:10" ht="33" customHeight="1" x14ac:dyDescent="0.25">
      <c r="A11" s="14" t="s">
        <v>17</v>
      </c>
      <c r="B11" s="39" t="s">
        <v>18</v>
      </c>
      <c r="C11" s="40"/>
      <c r="D11" s="41"/>
      <c r="E11" s="18">
        <v>0</v>
      </c>
      <c r="F11" s="16">
        <v>4459.3</v>
      </c>
      <c r="G11" s="16">
        <v>2699.8</v>
      </c>
      <c r="H11" s="13">
        <f t="shared" si="0"/>
        <v>0.60543134572690782</v>
      </c>
      <c r="I11" s="11"/>
    </row>
    <row r="12" spans="1:10" ht="15" customHeight="1" x14ac:dyDescent="0.25">
      <c r="A12" s="8" t="s">
        <v>19</v>
      </c>
      <c r="B12" s="59" t="s">
        <v>20</v>
      </c>
      <c r="C12" s="60"/>
      <c r="D12" s="61"/>
      <c r="E12" s="9">
        <f>E13+E14+E15</f>
        <v>59638.5</v>
      </c>
      <c r="F12" s="10">
        <f>F14+F15+F13+F16</f>
        <v>147043.1</v>
      </c>
      <c r="G12" s="10">
        <f>G14+G15+G13+G16</f>
        <v>152434.20000000001</v>
      </c>
      <c r="H12" s="13">
        <f t="shared" si="0"/>
        <v>1.0366634000507335</v>
      </c>
      <c r="I12" s="11">
        <f>G12*100/G35</f>
        <v>6.4574186846444261</v>
      </c>
    </row>
    <row r="13" spans="1:10" ht="29.4" customHeight="1" x14ac:dyDescent="0.25">
      <c r="A13" s="14" t="s">
        <v>21</v>
      </c>
      <c r="B13" s="62" t="s">
        <v>22</v>
      </c>
      <c r="C13" s="62"/>
      <c r="D13" s="62"/>
      <c r="E13" s="19">
        <v>14000</v>
      </c>
      <c r="F13" s="16">
        <v>111732.7</v>
      </c>
      <c r="G13" s="16">
        <v>116771.6</v>
      </c>
      <c r="H13" s="13">
        <f t="shared" si="0"/>
        <v>1.0450978093252916</v>
      </c>
      <c r="I13" s="11"/>
    </row>
    <row r="14" spans="1:10" ht="15" customHeight="1" x14ac:dyDescent="0.25">
      <c r="A14" s="14" t="s">
        <v>23</v>
      </c>
      <c r="B14" s="51" t="s">
        <v>24</v>
      </c>
      <c r="C14" s="52"/>
      <c r="D14" s="53"/>
      <c r="E14" s="20">
        <v>45628</v>
      </c>
      <c r="F14" s="16">
        <v>35162</v>
      </c>
      <c r="G14" s="16">
        <v>35513.599999999999</v>
      </c>
      <c r="H14" s="13">
        <f t="shared" si="0"/>
        <v>1.0099994312041407</v>
      </c>
      <c r="I14" s="11"/>
    </row>
    <row r="15" spans="1:10" ht="18" customHeight="1" x14ac:dyDescent="0.25">
      <c r="A15" s="14" t="s">
        <v>25</v>
      </c>
      <c r="B15" s="51" t="s">
        <v>26</v>
      </c>
      <c r="C15" s="52"/>
      <c r="D15" s="53"/>
      <c r="E15" s="20">
        <v>10.5</v>
      </c>
      <c r="F15" s="16">
        <v>14.4</v>
      </c>
      <c r="G15" s="16">
        <v>14.5</v>
      </c>
      <c r="H15" s="13">
        <f t="shared" si="0"/>
        <v>1.0069444444444444</v>
      </c>
      <c r="I15" s="11"/>
    </row>
    <row r="16" spans="1:10" s="23" customFormat="1" ht="26.4" customHeight="1" x14ac:dyDescent="0.25">
      <c r="A16" s="21" t="s">
        <v>27</v>
      </c>
      <c r="B16" s="42" t="s">
        <v>28</v>
      </c>
      <c r="C16" s="43"/>
      <c r="D16" s="44"/>
      <c r="E16" s="22">
        <v>45</v>
      </c>
      <c r="F16" s="16">
        <v>134</v>
      </c>
      <c r="G16" s="16">
        <v>134.5</v>
      </c>
      <c r="H16" s="13">
        <f t="shared" si="0"/>
        <v>1.0037313432835822</v>
      </c>
      <c r="I16" s="21"/>
    </row>
    <row r="17" spans="1:9" ht="18.75" customHeight="1" x14ac:dyDescent="0.25">
      <c r="A17" s="8" t="s">
        <v>29</v>
      </c>
      <c r="B17" s="33" t="s">
        <v>30</v>
      </c>
      <c r="C17" s="34"/>
      <c r="D17" s="35"/>
      <c r="E17" s="17">
        <v>7102</v>
      </c>
      <c r="F17" s="10">
        <v>11518.5</v>
      </c>
      <c r="G17" s="10">
        <v>11444.5</v>
      </c>
      <c r="H17" s="7">
        <f t="shared" si="0"/>
        <v>0.99357555237227069</v>
      </c>
      <c r="I17" s="11"/>
    </row>
    <row r="18" spans="1:9" ht="15.9" customHeight="1" x14ac:dyDescent="0.25">
      <c r="A18" s="8"/>
      <c r="B18" s="45" t="s">
        <v>31</v>
      </c>
      <c r="C18" s="46"/>
      <c r="D18" s="47"/>
      <c r="E18" s="17" t="e">
        <f>E19+E26+E28+E29+#REF!+E33</f>
        <v>#REF!</v>
      </c>
      <c r="F18" s="10">
        <f>F19+F26+F28+F29+F32+F33</f>
        <v>172678</v>
      </c>
      <c r="G18" s="10">
        <f>G19+G26+G28+G29+G32+G33</f>
        <v>176288.69999999998</v>
      </c>
      <c r="H18" s="7">
        <f t="shared" si="0"/>
        <v>1.0209100174891994</v>
      </c>
      <c r="I18" s="11">
        <f>G18*100/G35</f>
        <v>7.4679431864481574</v>
      </c>
    </row>
    <row r="19" spans="1:9" ht="39.9" customHeight="1" x14ac:dyDescent="0.25">
      <c r="A19" s="8" t="s">
        <v>32</v>
      </c>
      <c r="B19" s="33" t="s">
        <v>33</v>
      </c>
      <c r="C19" s="34"/>
      <c r="D19" s="35"/>
      <c r="E19" s="17">
        <v>87424.8</v>
      </c>
      <c r="F19" s="10">
        <f>F21+F24+F25+F20</f>
        <v>82165.800000000017</v>
      </c>
      <c r="G19" s="10">
        <f>G21+G24+G25+G20</f>
        <v>88426.3</v>
      </c>
      <c r="H19" s="7">
        <f t="shared" si="0"/>
        <v>1.0761935014324693</v>
      </c>
      <c r="I19" s="11">
        <f>G19*100/G35</f>
        <v>3.7459155611665449</v>
      </c>
    </row>
    <row r="20" spans="1:9" ht="41.4" customHeight="1" x14ac:dyDescent="0.25">
      <c r="A20" s="14" t="s">
        <v>34</v>
      </c>
      <c r="B20" s="39" t="s">
        <v>35</v>
      </c>
      <c r="C20" s="40"/>
      <c r="D20" s="41"/>
      <c r="E20" s="18">
        <v>143.9</v>
      </c>
      <c r="F20" s="16">
        <v>302.10000000000002</v>
      </c>
      <c r="G20" s="24">
        <v>0</v>
      </c>
      <c r="H20" s="13">
        <f t="shared" si="0"/>
        <v>0</v>
      </c>
      <c r="I20" s="11"/>
    </row>
    <row r="21" spans="1:9" ht="39.9" customHeight="1" x14ac:dyDescent="0.25">
      <c r="A21" s="14" t="s">
        <v>36</v>
      </c>
      <c r="B21" s="39" t="s">
        <v>37</v>
      </c>
      <c r="C21" s="40"/>
      <c r="D21" s="41"/>
      <c r="E21" s="18">
        <v>87007.7</v>
      </c>
      <c r="F21" s="25">
        <f>F22+F23</f>
        <v>81503</v>
      </c>
      <c r="G21" s="25">
        <f>G22+G23</f>
        <v>88200</v>
      </c>
      <c r="H21" s="13">
        <f t="shared" si="0"/>
        <v>1.0821687545243734</v>
      </c>
      <c r="I21" s="11"/>
    </row>
    <row r="22" spans="1:9" ht="22.2" customHeight="1" x14ac:dyDescent="0.25">
      <c r="A22" s="14"/>
      <c r="B22" s="48" t="s">
        <v>38</v>
      </c>
      <c r="C22" s="49"/>
      <c r="D22" s="50"/>
      <c r="E22" s="18"/>
      <c r="F22" s="25">
        <v>77802</v>
      </c>
      <c r="G22" s="16">
        <v>85000</v>
      </c>
      <c r="H22" s="13">
        <f t="shared" si="0"/>
        <v>1.092516901879129</v>
      </c>
      <c r="I22" s="11"/>
    </row>
    <row r="23" spans="1:9" ht="22.8" customHeight="1" x14ac:dyDescent="0.25">
      <c r="A23" s="14"/>
      <c r="B23" s="48" t="s">
        <v>39</v>
      </c>
      <c r="C23" s="49"/>
      <c r="D23" s="50"/>
      <c r="E23" s="18"/>
      <c r="F23" s="25">
        <v>3701</v>
      </c>
      <c r="G23" s="16">
        <v>3200</v>
      </c>
      <c r="H23" s="13">
        <f t="shared" si="0"/>
        <v>0.86463118076195622</v>
      </c>
      <c r="I23" s="11"/>
    </row>
    <row r="24" spans="1:9" ht="28.8" customHeight="1" x14ac:dyDescent="0.25">
      <c r="A24" s="14" t="s">
        <v>40</v>
      </c>
      <c r="B24" s="39" t="s">
        <v>41</v>
      </c>
      <c r="C24" s="40"/>
      <c r="D24" s="41"/>
      <c r="E24" s="18">
        <v>88.2</v>
      </c>
      <c r="F24" s="16">
        <v>59.1</v>
      </c>
      <c r="G24" s="16">
        <v>26.3</v>
      </c>
      <c r="H24" s="13">
        <f t="shared" si="0"/>
        <v>0.44500846023688662</v>
      </c>
      <c r="I24" s="11"/>
    </row>
    <row r="25" spans="1:9" ht="21.6" customHeight="1" x14ac:dyDescent="0.25">
      <c r="A25" s="14" t="s">
        <v>42</v>
      </c>
      <c r="B25" s="39" t="s">
        <v>43</v>
      </c>
      <c r="C25" s="40"/>
      <c r="D25" s="41"/>
      <c r="E25" s="18">
        <v>185</v>
      </c>
      <c r="F25" s="16">
        <v>301.60000000000002</v>
      </c>
      <c r="G25" s="16">
        <v>200</v>
      </c>
      <c r="H25" s="13">
        <f t="shared" si="0"/>
        <v>0.66312997347480096</v>
      </c>
      <c r="I25" s="11"/>
    </row>
    <row r="26" spans="1:9" ht="28.2" customHeight="1" x14ac:dyDescent="0.25">
      <c r="A26" s="8" t="s">
        <v>44</v>
      </c>
      <c r="B26" s="33" t="s">
        <v>45</v>
      </c>
      <c r="C26" s="34"/>
      <c r="D26" s="35"/>
      <c r="E26" s="17">
        <v>4901</v>
      </c>
      <c r="F26" s="10">
        <f>F27</f>
        <v>1031</v>
      </c>
      <c r="G26" s="10">
        <f>G27</f>
        <v>1105.5</v>
      </c>
      <c r="H26" s="7">
        <f t="shared" si="0"/>
        <v>1.0722599418040737</v>
      </c>
      <c r="I26" s="11"/>
    </row>
    <row r="27" spans="1:9" ht="32.4" customHeight="1" x14ac:dyDescent="0.25">
      <c r="A27" s="14" t="s">
        <v>46</v>
      </c>
      <c r="B27" s="39" t="s">
        <v>47</v>
      </c>
      <c r="C27" s="40"/>
      <c r="D27" s="41"/>
      <c r="E27" s="18">
        <v>4901</v>
      </c>
      <c r="F27" s="16">
        <v>1031</v>
      </c>
      <c r="G27" s="16">
        <v>1105.5</v>
      </c>
      <c r="H27" s="13">
        <f t="shared" si="0"/>
        <v>1.0722599418040737</v>
      </c>
      <c r="I27" s="11"/>
    </row>
    <row r="28" spans="1:9" ht="31.8" customHeight="1" x14ac:dyDescent="0.25">
      <c r="A28" s="26" t="s">
        <v>48</v>
      </c>
      <c r="B28" s="33" t="s">
        <v>49</v>
      </c>
      <c r="C28" s="34"/>
      <c r="D28" s="35"/>
      <c r="E28" s="17">
        <v>32011.5</v>
      </c>
      <c r="F28" s="10">
        <v>39540.699999999997</v>
      </c>
      <c r="G28" s="27">
        <v>11661.5</v>
      </c>
      <c r="H28" s="7">
        <f t="shared" si="0"/>
        <v>0.29492396442146956</v>
      </c>
      <c r="I28" s="11">
        <f>G28*100/G35</f>
        <v>0.49400454747675365</v>
      </c>
    </row>
    <row r="29" spans="1:9" ht="31.8" customHeight="1" x14ac:dyDescent="0.25">
      <c r="A29" s="26" t="s">
        <v>50</v>
      </c>
      <c r="B29" s="33" t="s">
        <v>51</v>
      </c>
      <c r="C29" s="34"/>
      <c r="D29" s="35"/>
      <c r="E29" s="17">
        <v>59619.4</v>
      </c>
      <c r="F29" s="10">
        <f>F31+F30</f>
        <v>35640.199999999997</v>
      </c>
      <c r="G29" s="10">
        <f>G30+G31</f>
        <v>31182</v>
      </c>
      <c r="H29" s="7">
        <f t="shared" si="0"/>
        <v>0.87491091520249609</v>
      </c>
      <c r="I29" s="11">
        <f>G29*100/G35</f>
        <v>1.3209321098846747</v>
      </c>
    </row>
    <row r="30" spans="1:9" ht="41.4" customHeight="1" x14ac:dyDescent="0.25">
      <c r="A30" s="28" t="s">
        <v>52</v>
      </c>
      <c r="B30" s="39" t="s">
        <v>53</v>
      </c>
      <c r="C30" s="40"/>
      <c r="D30" s="41"/>
      <c r="E30" s="18">
        <v>2250</v>
      </c>
      <c r="F30" s="16">
        <v>3740.2</v>
      </c>
      <c r="G30" s="16">
        <v>3182</v>
      </c>
      <c r="H30" s="13">
        <f t="shared" si="0"/>
        <v>0.85075664402973106</v>
      </c>
      <c r="I30" s="11"/>
    </row>
    <row r="31" spans="1:9" ht="42" customHeight="1" x14ac:dyDescent="0.25">
      <c r="A31" s="28" t="s">
        <v>54</v>
      </c>
      <c r="B31" s="39" t="s">
        <v>55</v>
      </c>
      <c r="C31" s="40"/>
      <c r="D31" s="41"/>
      <c r="E31" s="18">
        <v>57369.4</v>
      </c>
      <c r="F31" s="16">
        <v>31900</v>
      </c>
      <c r="G31" s="16">
        <v>28000</v>
      </c>
      <c r="H31" s="13">
        <f t="shared" si="0"/>
        <v>0.87774294670846398</v>
      </c>
      <c r="I31" s="29"/>
    </row>
    <row r="32" spans="1:9" ht="18" customHeight="1" x14ac:dyDescent="0.25">
      <c r="A32" s="8" t="s">
        <v>56</v>
      </c>
      <c r="B32" s="33" t="s">
        <v>57</v>
      </c>
      <c r="C32" s="34"/>
      <c r="D32" s="35"/>
      <c r="E32" s="10">
        <v>10334</v>
      </c>
      <c r="F32" s="10">
        <v>12429.5</v>
      </c>
      <c r="G32" s="10">
        <v>12920.9</v>
      </c>
      <c r="H32" s="13">
        <f t="shared" si="0"/>
        <v>1.039534977271813</v>
      </c>
      <c r="I32" s="15"/>
    </row>
    <row r="33" spans="1:9" ht="18" customHeight="1" x14ac:dyDescent="0.25">
      <c r="A33" s="8" t="s">
        <v>58</v>
      </c>
      <c r="B33" s="33" t="s">
        <v>59</v>
      </c>
      <c r="C33" s="34"/>
      <c r="D33" s="35"/>
      <c r="E33" s="17">
        <v>25</v>
      </c>
      <c r="F33" s="10">
        <v>1870.8</v>
      </c>
      <c r="G33" s="27">
        <v>30992.5</v>
      </c>
      <c r="H33" s="13">
        <f t="shared" si="0"/>
        <v>16.566442163780202</v>
      </c>
      <c r="I33" s="11"/>
    </row>
    <row r="34" spans="1:9" ht="18" customHeight="1" x14ac:dyDescent="0.25">
      <c r="A34" s="8" t="s">
        <v>60</v>
      </c>
      <c r="B34" s="33" t="s">
        <v>61</v>
      </c>
      <c r="C34" s="34"/>
      <c r="D34" s="35"/>
      <c r="E34" s="17">
        <v>1750728.7</v>
      </c>
      <c r="F34" s="10">
        <v>1628610.7</v>
      </c>
      <c r="G34" s="10">
        <v>1471163.6</v>
      </c>
      <c r="H34" s="7">
        <f t="shared" si="0"/>
        <v>0.9033242873818772</v>
      </c>
      <c r="I34" s="11">
        <f>G34*100/G35</f>
        <v>62.32144308041606</v>
      </c>
    </row>
    <row r="35" spans="1:9" ht="15.6" x14ac:dyDescent="0.3">
      <c r="A35" s="14"/>
      <c r="B35" s="36" t="s">
        <v>62</v>
      </c>
      <c r="C35" s="37"/>
      <c r="D35" s="38"/>
      <c r="E35" s="30" t="e">
        <f>E34+E6</f>
        <v>#REF!</v>
      </c>
      <c r="F35" s="31">
        <f>F34+F6</f>
        <v>2475143.1</v>
      </c>
      <c r="G35" s="31">
        <f>G34+G6</f>
        <v>2360605.7999999998</v>
      </c>
      <c r="H35" s="7">
        <f t="shared" si="0"/>
        <v>0.95372497856790572</v>
      </c>
      <c r="I35" s="11"/>
    </row>
    <row r="36" spans="1:9" x14ac:dyDescent="0.25">
      <c r="A36" s="32"/>
      <c r="B36" s="32"/>
      <c r="C36" s="32"/>
      <c r="D36" s="32"/>
      <c r="E36" s="32"/>
      <c r="F36" s="32"/>
      <c r="G36" s="32"/>
      <c r="H36" s="32"/>
    </row>
  </sheetData>
  <mergeCells count="32">
    <mergeCell ref="B15:D15"/>
    <mergeCell ref="A1:H1"/>
    <mergeCell ref="A2:H3"/>
    <mergeCell ref="B5:D5"/>
    <mergeCell ref="B6:D6"/>
    <mergeCell ref="B7:D7"/>
    <mergeCell ref="B8:D8"/>
    <mergeCell ref="B10:D10"/>
    <mergeCell ref="B11:D11"/>
    <mergeCell ref="B12:D12"/>
    <mergeCell ref="B13:D13"/>
    <mergeCell ref="B14:D14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34:D34"/>
    <mergeCell ref="B35:D35"/>
    <mergeCell ref="B28:D28"/>
    <mergeCell ref="B29:D29"/>
    <mergeCell ref="B30:D30"/>
    <mergeCell ref="B31:D31"/>
    <mergeCell ref="B32:D32"/>
    <mergeCell ref="B33:D33"/>
  </mergeCells>
  <printOptions horizontalCentered="1"/>
  <pageMargins left="0.98425196850393704" right="0.59055118110236227" top="0.78740157480314965" bottom="0.78740157480314965" header="0.59055118110236227" footer="0.31496062992125984"/>
  <pageSetup paperSize="9" scale="85" firstPageNumber="275" fitToHeight="3" orientation="portrait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 срав. анализ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2017-11-15T11:28:35Z</cp:lastPrinted>
  <dcterms:created xsi:type="dcterms:W3CDTF">2017-11-09T14:55:01Z</dcterms:created>
  <dcterms:modified xsi:type="dcterms:W3CDTF">2017-11-15T11:29:31Z</dcterms:modified>
</cp:coreProperties>
</file>